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'Sheet1'!$A$1:$L$43</definedName>
  </definedNames>
  <calcPr fullCalcOnLoad="1"/>
</workbook>
</file>

<file path=xl/sharedStrings.xml><?xml version="1.0" encoding="utf-8"?>
<sst xmlns="http://schemas.openxmlformats.org/spreadsheetml/2006/main" count="71" uniqueCount="59">
  <si>
    <t>Sl.No.</t>
  </si>
  <si>
    <t>Roll No</t>
  </si>
  <si>
    <t>Name</t>
  </si>
  <si>
    <t>Tel</t>
  </si>
  <si>
    <t>Hin</t>
  </si>
  <si>
    <t>Mat</t>
  </si>
  <si>
    <t>Sci</t>
  </si>
  <si>
    <t>Eng</t>
  </si>
  <si>
    <t>Social</t>
  </si>
  <si>
    <t>Total</t>
  </si>
  <si>
    <t>Class</t>
  </si>
  <si>
    <t>Result</t>
  </si>
  <si>
    <t>Subjectwise Passed Students</t>
  </si>
  <si>
    <t>Subjectwise Passed Percentage</t>
  </si>
  <si>
    <t>I st Class</t>
  </si>
  <si>
    <t>II nd Class</t>
  </si>
  <si>
    <t>III rd class</t>
  </si>
  <si>
    <t>B</t>
  </si>
  <si>
    <t>G</t>
  </si>
  <si>
    <t>H.T.No</t>
  </si>
  <si>
    <t>Marks</t>
  </si>
  <si>
    <t>Passed</t>
  </si>
  <si>
    <t>HIGHEST MARKS</t>
  </si>
  <si>
    <t>Passed Percent</t>
  </si>
  <si>
    <t>Subject wise highest Marks</t>
  </si>
  <si>
    <t>Ist</t>
  </si>
  <si>
    <t>Iind</t>
  </si>
  <si>
    <t>Iird</t>
  </si>
  <si>
    <t>Class wise Result</t>
  </si>
  <si>
    <t>IF(I90=J6,b6,IF(I90=J7,b7,(IF(I90=J8,b8,IF(I90=J9,b9,IF(I90=J10,b10,IF(I90=J11,b11,IF(I90=J12,b12,IF(I90=J13,b13,IF(I90=J14,b14,IF(I90=J15,b15,IF(I90=J16,b16,IF(I90=J17,b17,IF(I90=J18,b18,IF(I90=J19,b19,IF(I90=J20,b20,IF(I90=J21,b21,IF(I90=J22,b22,IF(I90=J23,b23,IF(I90=J24,b24,IF(I90=J25,b25,IF(I90=J26,b26,IF(I90=J27,b27,)))))))))))))))))))))))</t>
  </si>
  <si>
    <t>IF(I90=J6,B6,IF(I90=J7,B7,(IF(I90=J8,B8,IF(I90=J9,B9,IF(I90=J10,B10,IF(I90=J11,B11,IF(I90=J12,B12,IF(I90=J13,B13,IF(I90=J14,B14,IF(I90=J15,B15,IF(I90=J16,B16,IF(I90=J17,B17,IF(I90=J18,B18,IF(I90=J19,B19,IF(I90=J20,B20,IF(I90=J21,B21,IF(I90=J22,B22,IF(I90=J23,B23,IF(I90=J24,B24,IF(I90=J25,B25,IF(I90=J26,B26,IF(I90=J27,B27,IF(I90=J28,B28,IF(I90=J29,B28,IF(I90=J30,B30,IF(I90=J31,B31,IF(I90=J32,BIF32*(I90=J33,B33,IF(I90=J34,B34,IF(I90=J35,B35,IF(I90=J36,B36,IF(I90=J37,B37,IF(I90=J8,B38,IF(I90=J39,B39,IF(I90=J40,B40,IF(I90=J41,B41,IF(I90=J42,B42,IF(I90=J43,B43,IF(I90=J44,B44,IF(I90=J45,B45,IF(I90=J46,B46,IF(I90=J47,B47,IF(I90=J48,B48,IF(I90=J49,B49,IF(I90=J50,B50,IF(I90=J51,B51,IF(I90=J52,B52,IF(I90=J53,B53,IF(I90=J54,B54,IF(I90=J55,B55,IF(I90=J56,B56,IF(I90=J57,B57,IF(I90=J58,B58,IF(I90=J59,B59,IF(I90=J60,B60,IF(I90=J61,B61,IF(I90=J62,B62,IF(I90=J63,B63,IF(I90=J64,B64,IF(I90=J65,B65,IF(I90=J66,B66,IF(I90=J67,B67,IF(I90=J68,B68,IF(I90=J69,B69,IF(I90=J70,B70,))))))))))))))))))))))))))))))))))))))))))))))))))))))))))))))))))</t>
  </si>
  <si>
    <t>for zphs aloor(64 conditions only)</t>
  </si>
  <si>
    <t>M.VINOD KUMAR</t>
  </si>
  <si>
    <t>D.SHIVA KRISHNA</t>
  </si>
  <si>
    <t>V.SHIVAKUMAR</t>
  </si>
  <si>
    <t>K.PRASHANTH</t>
  </si>
  <si>
    <t>U.MEENA</t>
  </si>
  <si>
    <t>P.ANVESH</t>
  </si>
  <si>
    <t>B.NARESH</t>
  </si>
  <si>
    <t>K.SOUNDARYA</t>
  </si>
  <si>
    <t>K.NAVANEETHA</t>
  </si>
  <si>
    <t>K.VINOD KUMAR</t>
  </si>
  <si>
    <t>O.JAMUNA</t>
  </si>
  <si>
    <t>K.SWATHI</t>
  </si>
  <si>
    <t>B.SUSHANTH</t>
  </si>
  <si>
    <t>P.CHINNAIAH</t>
  </si>
  <si>
    <t>B.SARITHA</t>
  </si>
  <si>
    <t>D.PRASHANTH</t>
  </si>
  <si>
    <t>U.PRAVALLIKA</t>
  </si>
  <si>
    <t>Ch.NAVANEETHA</t>
  </si>
  <si>
    <t>B.SRIKAR</t>
  </si>
  <si>
    <t>J.GANESH</t>
  </si>
  <si>
    <t>M.RAVI</t>
  </si>
  <si>
    <t>K.SATEESH</t>
  </si>
  <si>
    <t>A.RAJITHA</t>
  </si>
  <si>
    <t>B.SWAPNA</t>
  </si>
  <si>
    <t>J.ANUSHA</t>
  </si>
  <si>
    <t>R E S U L T -2 0 10</t>
  </si>
  <si>
    <t>S.S.C RESULT 2009-10 BATCH,ZPHS ISSAPALLY, Mdl: ARMOOR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</si>
</sst>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u val="single"/>
      <sz val="16"/>
      <color indexed="8"/>
      <name val="Times New Roman"/>
      <family val="1"/>
    </font>
    <font>
      <b/>
      <u val="single"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6"/>
      <color theme="1"/>
      <name val="Times New Roman"/>
      <family val="1"/>
    </font>
    <font>
      <b/>
      <u val="single"/>
      <sz val="14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2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6" fillId="0" borderId="0" xfId="0" applyFont="1" applyAlignment="1">
      <alignment horizont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47" fillId="0" borderId="17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8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0"/>
  <sheetViews>
    <sheetView tabSelected="1" zoomScalePageLayoutView="0" workbookViewId="0" topLeftCell="A22">
      <selection activeCell="A3" sqref="A3"/>
    </sheetView>
  </sheetViews>
  <sheetFormatPr defaultColWidth="9.140625" defaultRowHeight="15"/>
  <cols>
    <col min="1" max="1" width="4.28125" style="0" customWidth="1"/>
    <col min="2" max="2" width="13.140625" style="0" customWidth="1"/>
    <col min="3" max="3" width="15.28125" style="0" customWidth="1"/>
    <col min="4" max="12" width="7.7109375" style="0" customWidth="1"/>
  </cols>
  <sheetData>
    <row r="2" spans="1:12" ht="19.5" customHeight="1">
      <c r="A2" s="31" t="s">
        <v>58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4" spans="1:12" ht="22.5" customHeight="1">
      <c r="A4" s="28" t="s">
        <v>0</v>
      </c>
      <c r="B4" s="28" t="s">
        <v>1</v>
      </c>
      <c r="C4" s="28" t="s">
        <v>2</v>
      </c>
      <c r="D4" s="28" t="s">
        <v>3</v>
      </c>
      <c r="E4" s="28" t="s">
        <v>4</v>
      </c>
      <c r="F4" s="28" t="s">
        <v>7</v>
      </c>
      <c r="G4" s="28" t="s">
        <v>5</v>
      </c>
      <c r="H4" s="28" t="s">
        <v>6</v>
      </c>
      <c r="I4" s="28" t="s">
        <v>8</v>
      </c>
      <c r="J4" s="28" t="s">
        <v>9</v>
      </c>
      <c r="K4" s="29" t="s">
        <v>11</v>
      </c>
      <c r="L4" s="28" t="s">
        <v>10</v>
      </c>
    </row>
    <row r="5" spans="1:12" ht="22.5" customHeight="1">
      <c r="A5" s="15">
        <v>1</v>
      </c>
      <c r="B5" s="19">
        <v>1029109411</v>
      </c>
      <c r="C5" s="30" t="s">
        <v>32</v>
      </c>
      <c r="D5" s="6">
        <v>80</v>
      </c>
      <c r="E5" s="6">
        <v>93</v>
      </c>
      <c r="F5" s="6">
        <v>75</v>
      </c>
      <c r="G5" s="6">
        <v>87</v>
      </c>
      <c r="H5" s="6">
        <v>94</v>
      </c>
      <c r="I5" s="6">
        <v>95</v>
      </c>
      <c r="J5" s="6">
        <f aca="true" t="shared" si="0" ref="J5:J26">SUM(D5:I5)</f>
        <v>524</v>
      </c>
      <c r="K5" s="6" t="str">
        <f>IF(AND(D5&gt;=35,E5&gt;=20,F5&gt;=35,G5&gt;=35,H5&gt;=35,I5&gt;=35),"PASS","FAIL")</f>
        <v>PASS</v>
      </c>
      <c r="L5" s="6" t="str">
        <f aca="true" t="shared" si="1" ref="L5:L26">IF(K5="PASS",IF(J5&gt;=360,"Ist",IF(J5&gt;=300,"IInd",IF(J5&lt;300,"IIIrd",))),"---")</f>
        <v>Ist</v>
      </c>
    </row>
    <row r="6" spans="1:12" ht="22.5" customHeight="1">
      <c r="A6" s="15">
        <f>A5+1</f>
        <v>2</v>
      </c>
      <c r="B6" s="19">
        <v>1029109415</v>
      </c>
      <c r="C6" s="30" t="s">
        <v>33</v>
      </c>
      <c r="D6" s="6">
        <v>88</v>
      </c>
      <c r="E6" s="6">
        <v>92</v>
      </c>
      <c r="F6" s="6">
        <v>85</v>
      </c>
      <c r="G6" s="6">
        <v>95</v>
      </c>
      <c r="H6" s="6">
        <v>97</v>
      </c>
      <c r="I6" s="6">
        <v>95</v>
      </c>
      <c r="J6" s="6">
        <f t="shared" si="0"/>
        <v>552</v>
      </c>
      <c r="K6" s="6" t="str">
        <f aca="true" t="shared" si="2" ref="K6:K26">IF(AND(D6&gt;=35,E6&gt;=20,F6&gt;=35,G6&gt;=35,H6&gt;=35,I6&gt;=35),"PASS","FAIL")</f>
        <v>PASS</v>
      </c>
      <c r="L6" s="6" t="str">
        <f t="shared" si="1"/>
        <v>Ist</v>
      </c>
    </row>
    <row r="7" spans="1:12" ht="22.5" customHeight="1">
      <c r="A7" s="15">
        <f aca="true" t="shared" si="3" ref="A7:A25">A6+1</f>
        <v>3</v>
      </c>
      <c r="B7" s="19">
        <v>1029109417</v>
      </c>
      <c r="C7" s="30" t="s">
        <v>34</v>
      </c>
      <c r="D7" s="6">
        <v>77</v>
      </c>
      <c r="E7" s="6">
        <v>71</v>
      </c>
      <c r="F7" s="6">
        <v>73</v>
      </c>
      <c r="G7" s="6">
        <v>90</v>
      </c>
      <c r="H7" s="6">
        <v>90</v>
      </c>
      <c r="I7" s="6">
        <v>86</v>
      </c>
      <c r="J7" s="6">
        <f t="shared" si="0"/>
        <v>487</v>
      </c>
      <c r="K7" s="6" t="str">
        <f t="shared" si="2"/>
        <v>PASS</v>
      </c>
      <c r="L7" s="6" t="str">
        <f t="shared" si="1"/>
        <v>Ist</v>
      </c>
    </row>
    <row r="8" spans="1:12" ht="22.5" customHeight="1">
      <c r="A8" s="15">
        <f t="shared" si="3"/>
        <v>4</v>
      </c>
      <c r="B8" s="19">
        <v>1029109419</v>
      </c>
      <c r="C8" s="30" t="s">
        <v>35</v>
      </c>
      <c r="D8" s="6">
        <v>76</v>
      </c>
      <c r="E8" s="6">
        <v>73</v>
      </c>
      <c r="F8" s="6">
        <v>77</v>
      </c>
      <c r="G8" s="6">
        <v>90</v>
      </c>
      <c r="H8" s="6">
        <v>92</v>
      </c>
      <c r="I8" s="6">
        <v>89</v>
      </c>
      <c r="J8" s="6">
        <f t="shared" si="0"/>
        <v>497</v>
      </c>
      <c r="K8" s="6" t="str">
        <f t="shared" si="2"/>
        <v>PASS</v>
      </c>
      <c r="L8" s="6" t="str">
        <f t="shared" si="1"/>
        <v>Ist</v>
      </c>
    </row>
    <row r="9" spans="1:12" ht="22.5" customHeight="1">
      <c r="A9" s="15">
        <f t="shared" si="3"/>
        <v>5</v>
      </c>
      <c r="B9" s="19">
        <v>1029109425</v>
      </c>
      <c r="C9" s="30" t="s">
        <v>36</v>
      </c>
      <c r="D9" s="6">
        <v>84</v>
      </c>
      <c r="E9" s="6">
        <v>92</v>
      </c>
      <c r="F9" s="6">
        <v>81</v>
      </c>
      <c r="G9" s="6">
        <v>92</v>
      </c>
      <c r="H9" s="6">
        <v>90</v>
      </c>
      <c r="I9" s="6">
        <v>93</v>
      </c>
      <c r="J9" s="6">
        <f t="shared" si="0"/>
        <v>532</v>
      </c>
      <c r="K9" s="6" t="str">
        <f t="shared" si="2"/>
        <v>PASS</v>
      </c>
      <c r="L9" s="6" t="str">
        <f t="shared" si="1"/>
        <v>Ist</v>
      </c>
    </row>
    <row r="10" spans="1:12" ht="22.5" customHeight="1">
      <c r="A10" s="15">
        <f t="shared" si="3"/>
        <v>6</v>
      </c>
      <c r="B10" s="19">
        <v>1029109433</v>
      </c>
      <c r="C10" s="30" t="s">
        <v>37</v>
      </c>
      <c r="D10" s="6">
        <v>66</v>
      </c>
      <c r="E10" s="6">
        <v>63</v>
      </c>
      <c r="F10" s="6">
        <v>72</v>
      </c>
      <c r="G10" s="6">
        <v>78</v>
      </c>
      <c r="H10" s="6">
        <v>84</v>
      </c>
      <c r="I10" s="6">
        <v>84</v>
      </c>
      <c r="J10" s="6">
        <f t="shared" si="0"/>
        <v>447</v>
      </c>
      <c r="K10" s="6" t="str">
        <f t="shared" si="2"/>
        <v>PASS</v>
      </c>
      <c r="L10" s="6" t="str">
        <f t="shared" si="1"/>
        <v>Ist</v>
      </c>
    </row>
    <row r="11" spans="1:12" ht="22.5" customHeight="1">
      <c r="A11" s="15">
        <f t="shared" si="3"/>
        <v>7</v>
      </c>
      <c r="B11" s="19">
        <v>1029109443</v>
      </c>
      <c r="C11" s="30" t="s">
        <v>38</v>
      </c>
      <c r="D11" s="6">
        <v>88</v>
      </c>
      <c r="E11" s="6">
        <v>85</v>
      </c>
      <c r="F11" s="6">
        <v>83</v>
      </c>
      <c r="G11" s="6">
        <v>90</v>
      </c>
      <c r="H11" s="6">
        <v>95</v>
      </c>
      <c r="I11" s="6">
        <v>94</v>
      </c>
      <c r="J11" s="6">
        <f t="shared" si="0"/>
        <v>535</v>
      </c>
      <c r="K11" s="6" t="str">
        <f t="shared" si="2"/>
        <v>PASS</v>
      </c>
      <c r="L11" s="6" t="str">
        <f t="shared" si="1"/>
        <v>Ist</v>
      </c>
    </row>
    <row r="12" spans="1:12" ht="22.5" customHeight="1">
      <c r="A12" s="15">
        <f t="shared" si="3"/>
        <v>8</v>
      </c>
      <c r="B12" s="19">
        <v>1029109447</v>
      </c>
      <c r="C12" s="30" t="s">
        <v>39</v>
      </c>
      <c r="D12" s="6">
        <v>82</v>
      </c>
      <c r="E12" s="6">
        <v>77</v>
      </c>
      <c r="F12" s="6">
        <v>86</v>
      </c>
      <c r="G12" s="6">
        <v>93</v>
      </c>
      <c r="H12" s="6">
        <v>99</v>
      </c>
      <c r="I12" s="6">
        <v>90</v>
      </c>
      <c r="J12" s="6">
        <f t="shared" si="0"/>
        <v>527</v>
      </c>
      <c r="K12" s="6" t="str">
        <f t="shared" si="2"/>
        <v>PASS</v>
      </c>
      <c r="L12" s="6" t="str">
        <f t="shared" si="1"/>
        <v>Ist</v>
      </c>
    </row>
    <row r="13" spans="1:12" ht="22.5" customHeight="1">
      <c r="A13" s="15">
        <f t="shared" si="3"/>
        <v>9</v>
      </c>
      <c r="B13" s="19">
        <v>1029109449</v>
      </c>
      <c r="C13" s="30" t="s">
        <v>40</v>
      </c>
      <c r="D13" s="6">
        <v>79</v>
      </c>
      <c r="E13" s="6">
        <v>69</v>
      </c>
      <c r="F13" s="6">
        <v>85</v>
      </c>
      <c r="G13" s="6">
        <v>83</v>
      </c>
      <c r="H13" s="6">
        <v>97</v>
      </c>
      <c r="I13" s="6">
        <v>85</v>
      </c>
      <c r="J13" s="6">
        <f t="shared" si="0"/>
        <v>498</v>
      </c>
      <c r="K13" s="6" t="str">
        <f t="shared" si="2"/>
        <v>PASS</v>
      </c>
      <c r="L13" s="6" t="str">
        <f t="shared" si="1"/>
        <v>Ist</v>
      </c>
    </row>
    <row r="14" spans="1:12" ht="22.5" customHeight="1">
      <c r="A14" s="15">
        <f t="shared" si="3"/>
        <v>10</v>
      </c>
      <c r="B14" s="19">
        <v>1029109451</v>
      </c>
      <c r="C14" s="30" t="s">
        <v>41</v>
      </c>
      <c r="D14" s="18">
        <v>83</v>
      </c>
      <c r="E14" s="18">
        <v>91</v>
      </c>
      <c r="F14" s="18">
        <v>81</v>
      </c>
      <c r="G14" s="18">
        <v>91</v>
      </c>
      <c r="H14" s="18">
        <v>95</v>
      </c>
      <c r="I14" s="16">
        <v>83</v>
      </c>
      <c r="J14" s="6">
        <f t="shared" si="0"/>
        <v>524</v>
      </c>
      <c r="K14" s="6" t="str">
        <f t="shared" si="2"/>
        <v>PASS</v>
      </c>
      <c r="L14" s="6" t="str">
        <f t="shared" si="1"/>
        <v>Ist</v>
      </c>
    </row>
    <row r="15" spans="1:12" ht="22.5" customHeight="1">
      <c r="A15" s="15">
        <f t="shared" si="3"/>
        <v>11</v>
      </c>
      <c r="B15" s="19">
        <v>1029109455</v>
      </c>
      <c r="C15" s="30" t="s">
        <v>42</v>
      </c>
      <c r="D15" s="18">
        <v>87</v>
      </c>
      <c r="E15" s="18">
        <v>77</v>
      </c>
      <c r="F15" s="18">
        <v>84</v>
      </c>
      <c r="G15" s="18">
        <v>90</v>
      </c>
      <c r="H15" s="18">
        <v>94</v>
      </c>
      <c r="I15" s="24">
        <v>93</v>
      </c>
      <c r="J15" s="18">
        <f t="shared" si="0"/>
        <v>525</v>
      </c>
      <c r="K15" s="18" t="str">
        <f aca="true" t="shared" si="4" ref="K15:K20">IF(AND(D15&gt;=35,E15&gt;=20,F15&gt;=35,G15&gt;=35,H15&gt;=35,I15&gt;=35),"PASS","FAIL")</f>
        <v>PASS</v>
      </c>
      <c r="L15" s="18" t="str">
        <f aca="true" t="shared" si="5" ref="L15:L20">IF(K15="PASS",IF(J15&gt;=360,"Ist",IF(J15&gt;=300,"IInd",IF(J15&lt;300,"IIIrd",))),"---")</f>
        <v>Ist</v>
      </c>
    </row>
    <row r="16" spans="1:12" ht="22.5" customHeight="1">
      <c r="A16" s="15">
        <f t="shared" si="3"/>
        <v>12</v>
      </c>
      <c r="B16" s="19">
        <v>1029109459</v>
      </c>
      <c r="C16" s="30" t="s">
        <v>43</v>
      </c>
      <c r="D16" s="6">
        <v>70</v>
      </c>
      <c r="E16" s="6">
        <v>79</v>
      </c>
      <c r="F16" s="6">
        <v>83</v>
      </c>
      <c r="G16" s="6">
        <v>87</v>
      </c>
      <c r="H16" s="6">
        <v>97</v>
      </c>
      <c r="I16" s="6">
        <v>91</v>
      </c>
      <c r="J16" s="18">
        <f t="shared" si="0"/>
        <v>507</v>
      </c>
      <c r="K16" s="18" t="str">
        <f t="shared" si="4"/>
        <v>PASS</v>
      </c>
      <c r="L16" s="18" t="str">
        <f t="shared" si="5"/>
        <v>Ist</v>
      </c>
    </row>
    <row r="17" spans="1:12" ht="22.5" customHeight="1">
      <c r="A17" s="15">
        <f t="shared" si="3"/>
        <v>13</v>
      </c>
      <c r="B17" s="19">
        <v>1029109461</v>
      </c>
      <c r="C17" s="30" t="s">
        <v>44</v>
      </c>
      <c r="D17" s="6">
        <v>75</v>
      </c>
      <c r="E17" s="6">
        <v>93</v>
      </c>
      <c r="F17" s="6">
        <v>81</v>
      </c>
      <c r="G17" s="6">
        <v>94</v>
      </c>
      <c r="H17" s="6">
        <v>99</v>
      </c>
      <c r="I17" s="6">
        <v>94</v>
      </c>
      <c r="J17" s="18">
        <f t="shared" si="0"/>
        <v>536</v>
      </c>
      <c r="K17" s="18" t="str">
        <f t="shared" si="4"/>
        <v>PASS</v>
      </c>
      <c r="L17" s="18" t="str">
        <f t="shared" si="5"/>
        <v>Ist</v>
      </c>
    </row>
    <row r="18" spans="1:12" ht="22.5" customHeight="1">
      <c r="A18" s="15">
        <f t="shared" si="3"/>
        <v>14</v>
      </c>
      <c r="B18" s="19">
        <v>1029109463</v>
      </c>
      <c r="C18" s="30" t="s">
        <v>45</v>
      </c>
      <c r="D18" s="6">
        <v>66</v>
      </c>
      <c r="E18" s="6">
        <v>81</v>
      </c>
      <c r="F18" s="6">
        <v>80</v>
      </c>
      <c r="G18" s="6">
        <v>94</v>
      </c>
      <c r="H18" s="6">
        <v>97</v>
      </c>
      <c r="I18" s="6">
        <v>92</v>
      </c>
      <c r="J18" s="18">
        <f t="shared" si="0"/>
        <v>510</v>
      </c>
      <c r="K18" s="18" t="str">
        <f t="shared" si="4"/>
        <v>PASS</v>
      </c>
      <c r="L18" s="18" t="str">
        <f t="shared" si="5"/>
        <v>Ist</v>
      </c>
    </row>
    <row r="19" spans="1:12" ht="22.5" customHeight="1">
      <c r="A19" s="15">
        <f t="shared" si="3"/>
        <v>15</v>
      </c>
      <c r="B19" s="19">
        <v>1029109465</v>
      </c>
      <c r="C19" s="30" t="s">
        <v>46</v>
      </c>
      <c r="D19" s="6">
        <v>85</v>
      </c>
      <c r="E19" s="6">
        <v>85</v>
      </c>
      <c r="F19" s="6">
        <v>86</v>
      </c>
      <c r="G19" s="6">
        <v>95</v>
      </c>
      <c r="H19" s="6">
        <v>99</v>
      </c>
      <c r="I19" s="6">
        <v>92</v>
      </c>
      <c r="J19" s="18">
        <f t="shared" si="0"/>
        <v>542</v>
      </c>
      <c r="K19" s="18" t="str">
        <f t="shared" si="4"/>
        <v>PASS</v>
      </c>
      <c r="L19" s="18" t="str">
        <f t="shared" si="5"/>
        <v>Ist</v>
      </c>
    </row>
    <row r="20" spans="1:12" ht="22.5" customHeight="1">
      <c r="A20" s="15">
        <f t="shared" si="3"/>
        <v>16</v>
      </c>
      <c r="B20" s="19">
        <v>1029109467</v>
      </c>
      <c r="C20" s="30" t="s">
        <v>47</v>
      </c>
      <c r="D20" s="6">
        <v>81</v>
      </c>
      <c r="E20" s="6">
        <v>89</v>
      </c>
      <c r="F20" s="6">
        <v>83</v>
      </c>
      <c r="G20" s="6">
        <v>93</v>
      </c>
      <c r="H20" s="6">
        <v>98</v>
      </c>
      <c r="I20" s="6">
        <v>92</v>
      </c>
      <c r="J20" s="6">
        <f t="shared" si="0"/>
        <v>536</v>
      </c>
      <c r="K20" s="18" t="str">
        <f t="shared" si="4"/>
        <v>PASS</v>
      </c>
      <c r="L20" s="18" t="str">
        <f t="shared" si="5"/>
        <v>Ist</v>
      </c>
    </row>
    <row r="21" spans="1:12" ht="22.5" customHeight="1">
      <c r="A21" s="15">
        <f t="shared" si="3"/>
        <v>17</v>
      </c>
      <c r="B21" s="19">
        <v>1029109471</v>
      </c>
      <c r="C21" s="30" t="s">
        <v>48</v>
      </c>
      <c r="D21" s="6">
        <v>75</v>
      </c>
      <c r="E21" s="6">
        <v>80</v>
      </c>
      <c r="F21" s="6">
        <v>81</v>
      </c>
      <c r="G21" s="6">
        <v>90</v>
      </c>
      <c r="H21" s="6">
        <v>95</v>
      </c>
      <c r="I21" s="6">
        <v>90</v>
      </c>
      <c r="J21" s="6">
        <f t="shared" si="0"/>
        <v>511</v>
      </c>
      <c r="K21" s="6" t="str">
        <f t="shared" si="2"/>
        <v>PASS</v>
      </c>
      <c r="L21" s="6" t="str">
        <f t="shared" si="1"/>
        <v>Ist</v>
      </c>
    </row>
    <row r="22" spans="1:12" ht="22.5" customHeight="1">
      <c r="A22" s="15">
        <f t="shared" si="3"/>
        <v>18</v>
      </c>
      <c r="B22" s="19">
        <v>1029109473</v>
      </c>
      <c r="C22" s="30" t="s">
        <v>49</v>
      </c>
      <c r="D22" s="6">
        <v>78</v>
      </c>
      <c r="E22" s="6">
        <v>82</v>
      </c>
      <c r="F22" s="6">
        <v>77</v>
      </c>
      <c r="G22" s="6">
        <v>87</v>
      </c>
      <c r="H22" s="6">
        <v>98</v>
      </c>
      <c r="I22" s="6">
        <v>94</v>
      </c>
      <c r="J22" s="6">
        <f t="shared" si="0"/>
        <v>516</v>
      </c>
      <c r="K22" s="6" t="str">
        <f t="shared" si="2"/>
        <v>PASS</v>
      </c>
      <c r="L22" s="6" t="str">
        <f t="shared" si="1"/>
        <v>Ist</v>
      </c>
    </row>
    <row r="23" spans="1:12" ht="22.5" customHeight="1">
      <c r="A23" s="15">
        <f t="shared" si="3"/>
        <v>19</v>
      </c>
      <c r="B23" s="20" t="s">
        <v>50</v>
      </c>
      <c r="C23" s="30" t="s">
        <v>50</v>
      </c>
      <c r="D23" s="6">
        <v>91</v>
      </c>
      <c r="E23" s="6">
        <v>89</v>
      </c>
      <c r="F23" s="6">
        <v>84</v>
      </c>
      <c r="G23" s="6">
        <v>89</v>
      </c>
      <c r="H23" s="6">
        <v>97</v>
      </c>
      <c r="I23" s="6">
        <v>95</v>
      </c>
      <c r="J23" s="6">
        <f t="shared" si="0"/>
        <v>545</v>
      </c>
      <c r="K23" s="6" t="str">
        <f t="shared" si="2"/>
        <v>PASS</v>
      </c>
      <c r="L23" s="6" t="str">
        <f t="shared" si="1"/>
        <v>Ist</v>
      </c>
    </row>
    <row r="24" spans="1:12" ht="22.5" customHeight="1">
      <c r="A24" s="15">
        <f t="shared" si="3"/>
        <v>20</v>
      </c>
      <c r="B24" s="19">
        <v>1029109477</v>
      </c>
      <c r="C24" s="30" t="s">
        <v>51</v>
      </c>
      <c r="D24" s="6">
        <v>80</v>
      </c>
      <c r="E24" s="6">
        <v>82</v>
      </c>
      <c r="F24" s="6">
        <v>84</v>
      </c>
      <c r="G24" s="6">
        <v>88</v>
      </c>
      <c r="H24" s="6">
        <v>89</v>
      </c>
      <c r="I24" s="6">
        <v>87</v>
      </c>
      <c r="J24" s="6">
        <f t="shared" si="0"/>
        <v>510</v>
      </c>
      <c r="K24" s="6" t="str">
        <f t="shared" si="2"/>
        <v>PASS</v>
      </c>
      <c r="L24" s="6" t="str">
        <f t="shared" si="1"/>
        <v>Ist</v>
      </c>
    </row>
    <row r="25" spans="1:12" ht="22.5" customHeight="1">
      <c r="A25" s="15">
        <f t="shared" si="3"/>
        <v>21</v>
      </c>
      <c r="B25" s="19">
        <v>1029109481</v>
      </c>
      <c r="C25" s="30" t="s">
        <v>52</v>
      </c>
      <c r="D25" s="6">
        <v>39</v>
      </c>
      <c r="E25" s="6">
        <v>41</v>
      </c>
      <c r="F25" s="6">
        <v>67</v>
      </c>
      <c r="G25" s="6">
        <v>54</v>
      </c>
      <c r="H25" s="6">
        <v>77</v>
      </c>
      <c r="I25" s="6">
        <v>68</v>
      </c>
      <c r="J25" s="6">
        <f t="shared" si="0"/>
        <v>346</v>
      </c>
      <c r="K25" s="6" t="str">
        <f t="shared" si="2"/>
        <v>PASS</v>
      </c>
      <c r="L25" s="6" t="str">
        <f t="shared" si="1"/>
        <v>IInd</v>
      </c>
    </row>
    <row r="26" spans="1:12" ht="22.5" customHeight="1">
      <c r="A26" s="15">
        <f>A25+1</f>
        <v>22</v>
      </c>
      <c r="B26" s="19">
        <v>1029109483</v>
      </c>
      <c r="C26" s="30" t="s">
        <v>53</v>
      </c>
      <c r="D26" s="6">
        <v>85</v>
      </c>
      <c r="E26" s="6">
        <v>83</v>
      </c>
      <c r="F26" s="6">
        <v>81</v>
      </c>
      <c r="G26" s="6">
        <v>88</v>
      </c>
      <c r="H26" s="6">
        <v>93</v>
      </c>
      <c r="I26" s="6">
        <v>92</v>
      </c>
      <c r="J26" s="6">
        <f t="shared" si="0"/>
        <v>522</v>
      </c>
      <c r="K26" s="6" t="str">
        <f t="shared" si="2"/>
        <v>PASS</v>
      </c>
      <c r="L26" s="6" t="str">
        <f t="shared" si="1"/>
        <v>Ist</v>
      </c>
    </row>
    <row r="27" spans="1:12" ht="22.5" customHeight="1">
      <c r="A27" s="15">
        <f>A26+1</f>
        <v>23</v>
      </c>
      <c r="B27" s="19">
        <v>1029109485</v>
      </c>
      <c r="C27" s="30" t="s">
        <v>54</v>
      </c>
      <c r="D27" s="15">
        <v>84</v>
      </c>
      <c r="E27" s="15">
        <v>81</v>
      </c>
      <c r="F27" s="15">
        <v>84</v>
      </c>
      <c r="G27" s="15">
        <v>86</v>
      </c>
      <c r="H27" s="15">
        <v>95</v>
      </c>
      <c r="I27" s="15">
        <v>96</v>
      </c>
      <c r="J27" s="15">
        <f>SUM(D27:I27)</f>
        <v>526</v>
      </c>
      <c r="K27" s="15" t="str">
        <f>IF(AND(D27&gt;=35,E27&gt;=20,F27&gt;=35,G27&gt;=35,H27&gt;=35,I27&gt;=35),"PASS","FAIL")</f>
        <v>PASS</v>
      </c>
      <c r="L27" s="15" t="str">
        <f>IF(K27="PASS",IF(J27&gt;=360,"Ist",IF(J27&gt;=300,"IInd",IF(J27&lt;300,"IIIrd",))),"---")</f>
        <v>Ist</v>
      </c>
    </row>
    <row r="28" spans="1:12" ht="22.5" customHeight="1">
      <c r="A28" s="15">
        <f>A27+1</f>
        <v>24</v>
      </c>
      <c r="B28" s="19">
        <v>1029109489</v>
      </c>
      <c r="C28" s="30" t="s">
        <v>55</v>
      </c>
      <c r="D28" s="15">
        <v>83</v>
      </c>
      <c r="E28" s="15">
        <v>77</v>
      </c>
      <c r="F28" s="15">
        <v>83</v>
      </c>
      <c r="G28" s="15">
        <v>88</v>
      </c>
      <c r="H28" s="15">
        <v>95</v>
      </c>
      <c r="I28" s="15">
        <v>87</v>
      </c>
      <c r="J28" s="15">
        <f>SUM(D28:I28)</f>
        <v>513</v>
      </c>
      <c r="K28" s="15" t="str">
        <f>IF(AND(D28&gt;=35,E28&gt;=20,F28&gt;=35,G28&gt;=35,H28&gt;=35,I28&gt;=35),"PASS","FAIL")</f>
        <v>PASS</v>
      </c>
      <c r="L28" s="15" t="str">
        <f>IF(K28="PASS",IF(J28&gt;=360,"Ist",IF(J28&gt;=300,"IInd",IF(J28&lt;300,"IIIrd",))),"---")</f>
        <v>Ist</v>
      </c>
    </row>
    <row r="29" spans="1:12" ht="22.5" customHeight="1">
      <c r="A29" s="15">
        <f>A28+1</f>
        <v>25</v>
      </c>
      <c r="B29" s="19">
        <v>1029109491</v>
      </c>
      <c r="C29" s="30" t="s">
        <v>34</v>
      </c>
      <c r="D29" s="15">
        <v>85</v>
      </c>
      <c r="E29" s="15">
        <v>88</v>
      </c>
      <c r="F29" s="15">
        <v>78</v>
      </c>
      <c r="G29" s="15">
        <v>91</v>
      </c>
      <c r="H29" s="15">
        <v>98</v>
      </c>
      <c r="I29" s="15">
        <v>93</v>
      </c>
      <c r="J29" s="15">
        <f>SUM(D29:I29)</f>
        <v>533</v>
      </c>
      <c r="K29" s="15" t="str">
        <f>IF(AND(D29&gt;=35,E29&gt;=20,F29&gt;=35,G29&gt;=35,H29&gt;=35,I29&gt;=35),"PASS","FAIL")</f>
        <v>PASS</v>
      </c>
      <c r="L29" s="15" t="str">
        <f>IF(K29="PASS",IF(J29&gt;=360,"Ist",IF(J29&gt;=300,"IInd",IF(J29&lt;300,"IIIrd",))),"---")</f>
        <v>Ist</v>
      </c>
    </row>
    <row r="30" spans="1:12" ht="22.5" customHeight="1">
      <c r="A30" s="15">
        <f>A29+1</f>
        <v>26</v>
      </c>
      <c r="B30" s="19">
        <v>1029109499</v>
      </c>
      <c r="C30" s="30" t="s">
        <v>56</v>
      </c>
      <c r="D30" s="15">
        <v>83</v>
      </c>
      <c r="E30" s="15">
        <v>91</v>
      </c>
      <c r="F30" s="15">
        <v>75</v>
      </c>
      <c r="G30" s="15">
        <v>94</v>
      </c>
      <c r="H30" s="15">
        <v>100</v>
      </c>
      <c r="I30" s="15">
        <v>96</v>
      </c>
      <c r="J30" s="15">
        <f>SUM(D30:I30)</f>
        <v>539</v>
      </c>
      <c r="K30" s="15" t="str">
        <f>IF(AND(D30&gt;=35,E30&gt;=20,F30&gt;=35,G30&gt;=35,H30&gt;=35,I30&gt;=35),"PASS","FAIL")</f>
        <v>PASS</v>
      </c>
      <c r="L30" s="15" t="str">
        <f>IF(K30="PASS",IF(J30&gt;=360,"Ist",IF(J30&gt;=300,"IInd",IF(J30&lt;300,"IIIrd",))),"---")</f>
        <v>Ist</v>
      </c>
    </row>
    <row r="31" spans="1:12" ht="15">
      <c r="A31" s="34" t="s">
        <v>12</v>
      </c>
      <c r="B31" s="34"/>
      <c r="C31" s="34"/>
      <c r="D31" s="15">
        <v>26</v>
      </c>
      <c r="E31" s="23">
        <v>26</v>
      </c>
      <c r="F31" s="23">
        <v>26</v>
      </c>
      <c r="G31" s="23">
        <v>26</v>
      </c>
      <c r="H31" s="23">
        <v>26</v>
      </c>
      <c r="I31" s="23">
        <v>26</v>
      </c>
      <c r="J31" s="15"/>
      <c r="K31" s="15">
        <v>26</v>
      </c>
      <c r="L31" s="2"/>
    </row>
    <row r="32" spans="1:12" ht="18.75">
      <c r="A32" s="26" t="s">
        <v>13</v>
      </c>
      <c r="B32" s="26"/>
      <c r="C32" s="14"/>
      <c r="D32" s="15" t="str">
        <f aca="true" t="shared" si="6" ref="D32:I32">CONCATENATE(ROUND(D31/26*100,0)," %")</f>
        <v>100 %</v>
      </c>
      <c r="E32" s="23" t="str">
        <f t="shared" si="6"/>
        <v>100 %</v>
      </c>
      <c r="F32" s="23" t="str">
        <f t="shared" si="6"/>
        <v>100 %</v>
      </c>
      <c r="G32" s="23" t="str">
        <f t="shared" si="6"/>
        <v>100 %</v>
      </c>
      <c r="H32" s="23" t="str">
        <f t="shared" si="6"/>
        <v>100 %</v>
      </c>
      <c r="I32" s="23" t="str">
        <f t="shared" si="6"/>
        <v>100 %</v>
      </c>
      <c r="J32" s="2"/>
      <c r="K32" s="22" t="str">
        <f>CONCATENATE(ROUND(K31/26*100,0)," %")</f>
        <v>100 %</v>
      </c>
      <c r="L32" s="2"/>
    </row>
    <row r="33" spans="1:12" ht="18.75">
      <c r="A33" s="26" t="s">
        <v>24</v>
      </c>
      <c r="B33" s="25"/>
      <c r="C33" s="17"/>
      <c r="D33" s="27">
        <f aca="true" t="shared" si="7" ref="D33:I33">MAX(D5:D30)</f>
        <v>91</v>
      </c>
      <c r="E33" s="27">
        <f t="shared" si="7"/>
        <v>93</v>
      </c>
      <c r="F33" s="27">
        <f t="shared" si="7"/>
        <v>86</v>
      </c>
      <c r="G33" s="27">
        <f t="shared" si="7"/>
        <v>95</v>
      </c>
      <c r="H33" s="27">
        <f t="shared" si="7"/>
        <v>100</v>
      </c>
      <c r="I33" s="27">
        <f t="shared" si="7"/>
        <v>96</v>
      </c>
      <c r="J33" s="27">
        <f>SUM(D33:I33)</f>
        <v>561</v>
      </c>
      <c r="K33" s="21"/>
      <c r="L33" s="2"/>
    </row>
    <row r="34" spans="4:9" ht="18.75">
      <c r="D34" s="46" t="s">
        <v>57</v>
      </c>
      <c r="E34" s="46"/>
      <c r="F34" s="46"/>
      <c r="G34" s="46"/>
      <c r="H34" s="46"/>
      <c r="I34" s="46"/>
    </row>
    <row r="35" spans="4:12" ht="15">
      <c r="D35" s="34" t="s">
        <v>14</v>
      </c>
      <c r="E35" s="34"/>
      <c r="F35" s="34" t="s">
        <v>15</v>
      </c>
      <c r="G35" s="34"/>
      <c r="H35" s="34" t="s">
        <v>16</v>
      </c>
      <c r="I35" s="34"/>
      <c r="J35" s="34" t="s">
        <v>21</v>
      </c>
      <c r="K35" s="34"/>
      <c r="L35" s="38" t="s">
        <v>23</v>
      </c>
    </row>
    <row r="36" spans="4:12" ht="15">
      <c r="D36" s="1" t="s">
        <v>17</v>
      </c>
      <c r="E36" s="1" t="s">
        <v>18</v>
      </c>
      <c r="F36" s="1" t="s">
        <v>17</v>
      </c>
      <c r="G36" s="1" t="s">
        <v>18</v>
      </c>
      <c r="H36" s="1" t="s">
        <v>17</v>
      </c>
      <c r="I36" s="1" t="s">
        <v>18</v>
      </c>
      <c r="J36" s="3" t="s">
        <v>17</v>
      </c>
      <c r="K36" s="3" t="s">
        <v>18</v>
      </c>
      <c r="L36" s="38"/>
    </row>
    <row r="37" spans="4:12" ht="15">
      <c r="D37" s="13">
        <v>14</v>
      </c>
      <c r="E37" s="13">
        <v>11</v>
      </c>
      <c r="F37" s="18">
        <v>1</v>
      </c>
      <c r="G37" s="2"/>
      <c r="H37" s="2"/>
      <c r="I37" s="2"/>
      <c r="J37" s="1">
        <v>15</v>
      </c>
      <c r="K37" s="1">
        <v>11</v>
      </c>
      <c r="L37" s="32" t="str">
        <f>K32</f>
        <v>100 %</v>
      </c>
    </row>
    <row r="38" spans="4:12" ht="15">
      <c r="D38" s="1" t="str">
        <f>CONCATENATE(ROUND(D37/15*100,0)," %")</f>
        <v>93 %</v>
      </c>
      <c r="E38" s="1" t="str">
        <f>CONCATENATE(ROUND(E37/11*100,0)," %")</f>
        <v>100 %</v>
      </c>
      <c r="F38" s="1" t="str">
        <f>CONCATENATE(ROUND(F37/22*100,0)," %")</f>
        <v>5 %</v>
      </c>
      <c r="G38" s="1" t="str">
        <f>CONCATENATE(ROUND(G37/22*100,0)," %")</f>
        <v>0 %</v>
      </c>
      <c r="H38" s="1" t="str">
        <f>CONCATENATE(ROUND(H37/22*100,0)," %")</f>
        <v>0 %</v>
      </c>
      <c r="I38" s="1" t="str">
        <f>CONCATENATE(ROUND(I37/22*100,0)," %")</f>
        <v>0 %</v>
      </c>
      <c r="J38" s="1" t="str">
        <f>CONCATENATE(ROUND(J37/15*100,0)," %")</f>
        <v>100 %</v>
      </c>
      <c r="K38" s="1" t="str">
        <f>CONCATENATE(ROUND(K37/11*100,0)," %")</f>
        <v>100 %</v>
      </c>
      <c r="L38" s="33"/>
    </row>
    <row r="39" spans="5:12" ht="18.75">
      <c r="E39" s="37" t="s">
        <v>22</v>
      </c>
      <c r="F39" s="37"/>
      <c r="G39" s="37"/>
      <c r="H39" s="37"/>
      <c r="K39" s="39" t="s">
        <v>28</v>
      </c>
      <c r="L39" s="39"/>
    </row>
    <row r="40" spans="3:12" ht="15">
      <c r="C40" s="5"/>
      <c r="D40" s="36" t="s">
        <v>2</v>
      </c>
      <c r="E40" s="36"/>
      <c r="F40" s="36"/>
      <c r="G40" s="36" t="s">
        <v>19</v>
      </c>
      <c r="H40" s="36"/>
      <c r="I40" s="1" t="s">
        <v>20</v>
      </c>
      <c r="K40" s="10" t="s">
        <v>25</v>
      </c>
      <c r="L40" s="8">
        <v>25</v>
      </c>
    </row>
    <row r="41" spans="2:12" ht="15">
      <c r="B41" s="41"/>
      <c r="C41" s="42"/>
      <c r="D41" s="43" t="s">
        <v>33</v>
      </c>
      <c r="E41" s="44"/>
      <c r="F41" s="45"/>
      <c r="G41" s="43">
        <v>1029109415</v>
      </c>
      <c r="H41" s="45"/>
      <c r="I41" s="7">
        <f>LARGE(J5:J26,1)</f>
        <v>552</v>
      </c>
      <c r="K41" s="9" t="s">
        <v>26</v>
      </c>
      <c r="L41" s="8">
        <f>COUNTIF(L5:L26,"=IInd")</f>
        <v>1</v>
      </c>
    </row>
    <row r="42" spans="2:12" ht="15">
      <c r="B42" s="4"/>
      <c r="C42" s="5"/>
      <c r="D42" s="43" t="s">
        <v>50</v>
      </c>
      <c r="E42" s="44"/>
      <c r="F42" s="45"/>
      <c r="G42" s="43" t="s">
        <v>50</v>
      </c>
      <c r="H42" s="45"/>
      <c r="I42" s="1">
        <f>LARGE(J5:J26,2)</f>
        <v>545</v>
      </c>
      <c r="K42" s="10" t="s">
        <v>27</v>
      </c>
      <c r="L42" s="8">
        <f>COUNTIF(L5:L26,"=IIIrd")</f>
        <v>0</v>
      </c>
    </row>
    <row r="43" spans="2:3" ht="15">
      <c r="B43" s="4"/>
      <c r="C43" s="4"/>
    </row>
    <row r="45" spans="7:10" ht="15.75">
      <c r="G45" s="4"/>
      <c r="J45" s="11"/>
    </row>
    <row r="49" spans="7:8" ht="15">
      <c r="G49" s="40"/>
      <c r="H49" s="40"/>
    </row>
    <row r="50" spans="4:6" ht="15">
      <c r="D50" s="35"/>
      <c r="E50" s="35"/>
      <c r="F50" s="35"/>
    </row>
  </sheetData>
  <sheetProtection/>
  <mergeCells count="22">
    <mergeCell ref="B41:C41"/>
    <mergeCell ref="D41:F41"/>
    <mergeCell ref="D42:F42"/>
    <mergeCell ref="G41:H41"/>
    <mergeCell ref="G42:H42"/>
    <mergeCell ref="D34:I34"/>
    <mergeCell ref="D50:F50"/>
    <mergeCell ref="D40:F40"/>
    <mergeCell ref="G40:H40"/>
    <mergeCell ref="J35:K35"/>
    <mergeCell ref="E39:H39"/>
    <mergeCell ref="L35:L36"/>
    <mergeCell ref="K39:L39"/>
    <mergeCell ref="G49:H49"/>
    <mergeCell ref="A2:L2"/>
    <mergeCell ref="L37:L38"/>
    <mergeCell ref="D35:E35"/>
    <mergeCell ref="F35:G35"/>
    <mergeCell ref="H35:I35"/>
    <mergeCell ref="A31:C31"/>
  </mergeCells>
  <printOptions/>
  <pageMargins left="0.45" right="0" top="0.5" bottom="0.5" header="0.3" footer="0.3"/>
  <pageSetup horizontalDpi="600" verticalDpi="600" orientation="portrait" paperSize="9" scale="90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0">
      <selection activeCell="A4" sqref="A4"/>
    </sheetView>
  </sheetViews>
  <sheetFormatPr defaultColWidth="9.140625" defaultRowHeight="15"/>
  <sheetData>
    <row r="1" ht="15">
      <c r="A1" s="12" t="s">
        <v>29</v>
      </c>
    </row>
    <row r="3" ht="15">
      <c r="A3" t="s">
        <v>31</v>
      </c>
    </row>
    <row r="4" ht="15">
      <c r="A4" s="12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2012-04-20T16:34:02Z</dcterms:modified>
  <cp:category/>
  <cp:version/>
  <cp:contentType/>
  <cp:contentStatus/>
</cp:coreProperties>
</file>